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860"/>
  </bookViews>
  <sheets>
    <sheet name="发文附表一" sheetId="5" r:id="rId1"/>
  </sheets>
  <definedNames>
    <definedName name="_xlnm.Print_Area" localSheetId="0">发文附表一!$B$1:$H$42</definedName>
  </definedNames>
  <calcPr calcId="124519"/>
</workbook>
</file>

<file path=xl/calcChain.xml><?xml version="1.0" encoding="utf-8"?>
<calcChain xmlns="http://schemas.openxmlformats.org/spreadsheetml/2006/main">
  <c r="E27" i="5"/>
  <c r="D20" l="1"/>
  <c r="D13"/>
  <c r="C13" s="1"/>
  <c r="H13" s="1"/>
  <c r="H17"/>
  <c r="C17"/>
  <c r="D34"/>
  <c r="C34" s="1"/>
  <c r="H34" s="1"/>
  <c r="D27"/>
  <c r="C27" s="1"/>
  <c r="H27" s="1"/>
  <c r="D26"/>
  <c r="C26" s="1"/>
  <c r="H26" s="1"/>
  <c r="D16"/>
  <c r="D14"/>
  <c r="D8"/>
  <c r="C8" s="1"/>
  <c r="H8" s="1"/>
  <c r="C7"/>
  <c r="H7" s="1"/>
  <c r="C9"/>
  <c r="H9" s="1"/>
  <c r="C10"/>
  <c r="H10" s="1"/>
  <c r="C11"/>
  <c r="C12"/>
  <c r="H12" s="1"/>
  <c r="C14"/>
  <c r="H14" s="1"/>
  <c r="C15"/>
  <c r="H15" s="1"/>
  <c r="C16"/>
  <c r="H16" s="1"/>
  <c r="C18"/>
  <c r="H18" s="1"/>
  <c r="C19"/>
  <c r="H19" s="1"/>
  <c r="C20"/>
  <c r="H20" s="1"/>
  <c r="C21"/>
  <c r="H21" s="1"/>
  <c r="C22"/>
  <c r="H22" s="1"/>
  <c r="C23"/>
  <c r="H23" s="1"/>
  <c r="C24"/>
  <c r="H24" s="1"/>
  <c r="C25"/>
  <c r="H25" s="1"/>
  <c r="C28"/>
  <c r="H28" s="1"/>
  <c r="C29"/>
  <c r="H29" s="1"/>
  <c r="C30"/>
  <c r="H30" s="1"/>
  <c r="C31"/>
  <c r="H31" s="1"/>
  <c r="C32"/>
  <c r="C33"/>
  <c r="H33" s="1"/>
  <c r="C35"/>
  <c r="H35" s="1"/>
  <c r="C36"/>
  <c r="C37"/>
  <c r="H37" s="1"/>
  <c r="C38"/>
  <c r="H38" s="1"/>
  <c r="C39"/>
  <c r="H39" s="1"/>
  <c r="C40"/>
  <c r="H40" s="1"/>
  <c r="C41"/>
  <c r="H41" s="1"/>
  <c r="C6"/>
  <c r="H36"/>
  <c r="H32"/>
  <c r="E42"/>
  <c r="F42"/>
  <c r="G42"/>
  <c r="D42" l="1"/>
  <c r="C42"/>
  <c r="H11"/>
  <c r="H6"/>
  <c r="H42" s="1"/>
</calcChain>
</file>

<file path=xl/sharedStrings.xml><?xml version="1.0" encoding="utf-8"?>
<sst xmlns="http://schemas.openxmlformats.org/spreadsheetml/2006/main" count="51" uniqueCount="51">
  <si>
    <r>
      <rPr>
        <sz val="12"/>
        <rFont val="宋体"/>
        <family val="3"/>
        <charset val="134"/>
      </rPr>
      <t>地区</t>
    </r>
  </si>
  <si>
    <r>
      <rPr>
        <sz val="12"/>
        <rFont val="宋体"/>
        <family val="3"/>
        <charset val="134"/>
      </rPr>
      <t>天津</t>
    </r>
  </si>
  <si>
    <r>
      <rPr>
        <sz val="12"/>
        <rFont val="宋体"/>
        <family val="3"/>
        <charset val="134"/>
      </rPr>
      <t>河北</t>
    </r>
  </si>
  <si>
    <r>
      <rPr>
        <sz val="12"/>
        <rFont val="宋体"/>
        <family val="3"/>
        <charset val="134"/>
      </rPr>
      <t>山西</t>
    </r>
  </si>
  <si>
    <r>
      <rPr>
        <sz val="12"/>
        <rFont val="宋体"/>
        <family val="3"/>
        <charset val="134"/>
      </rPr>
      <t>内蒙古</t>
    </r>
  </si>
  <si>
    <r>
      <rPr>
        <sz val="12"/>
        <rFont val="宋体"/>
        <family val="3"/>
        <charset val="134"/>
      </rPr>
      <t>辽宁</t>
    </r>
  </si>
  <si>
    <r>
      <rPr>
        <sz val="12"/>
        <rFont val="宋体"/>
        <family val="3"/>
        <charset val="134"/>
      </rPr>
      <t>大连</t>
    </r>
  </si>
  <si>
    <r>
      <rPr>
        <sz val="12"/>
        <rFont val="宋体"/>
        <family val="3"/>
        <charset val="134"/>
      </rPr>
      <t>吉林</t>
    </r>
  </si>
  <si>
    <r>
      <rPr>
        <sz val="12"/>
        <rFont val="宋体"/>
        <family val="3"/>
        <charset val="134"/>
      </rPr>
      <t>黑龙江</t>
    </r>
  </si>
  <si>
    <r>
      <rPr>
        <sz val="12"/>
        <rFont val="宋体"/>
        <family val="3"/>
        <charset val="134"/>
      </rPr>
      <t>安徽</t>
    </r>
  </si>
  <si>
    <r>
      <rPr>
        <sz val="12"/>
        <rFont val="宋体"/>
        <family val="3"/>
        <charset val="134"/>
      </rPr>
      <t>福建</t>
    </r>
  </si>
  <si>
    <r>
      <rPr>
        <sz val="12"/>
        <rFont val="宋体"/>
        <family val="3"/>
        <charset val="134"/>
      </rPr>
      <t>江西</t>
    </r>
  </si>
  <si>
    <r>
      <rPr>
        <sz val="12"/>
        <rFont val="宋体"/>
        <family val="3"/>
        <charset val="134"/>
      </rPr>
      <t>山东</t>
    </r>
  </si>
  <si>
    <r>
      <rPr>
        <sz val="12"/>
        <rFont val="宋体"/>
        <family val="3"/>
        <charset val="134"/>
      </rPr>
      <t>河南</t>
    </r>
  </si>
  <si>
    <r>
      <rPr>
        <sz val="12"/>
        <rFont val="宋体"/>
        <family val="3"/>
        <charset val="134"/>
      </rPr>
      <t>湖北</t>
    </r>
  </si>
  <si>
    <r>
      <rPr>
        <sz val="12"/>
        <rFont val="宋体"/>
        <family val="3"/>
        <charset val="134"/>
      </rPr>
      <t>湖南</t>
    </r>
  </si>
  <si>
    <r>
      <rPr>
        <sz val="12"/>
        <rFont val="宋体"/>
        <family val="3"/>
        <charset val="134"/>
      </rPr>
      <t>广西</t>
    </r>
  </si>
  <si>
    <r>
      <rPr>
        <sz val="12"/>
        <rFont val="宋体"/>
        <family val="3"/>
        <charset val="134"/>
      </rPr>
      <t>海南</t>
    </r>
  </si>
  <si>
    <r>
      <rPr>
        <sz val="12"/>
        <rFont val="宋体"/>
        <family val="3"/>
        <charset val="134"/>
      </rPr>
      <t>四川</t>
    </r>
  </si>
  <si>
    <r>
      <rPr>
        <sz val="12"/>
        <rFont val="宋体"/>
        <family val="3"/>
        <charset val="134"/>
      </rPr>
      <t>重庆</t>
    </r>
  </si>
  <si>
    <r>
      <rPr>
        <sz val="12"/>
        <rFont val="宋体"/>
        <family val="3"/>
        <charset val="134"/>
      </rPr>
      <t>贵州</t>
    </r>
  </si>
  <si>
    <r>
      <rPr>
        <sz val="12"/>
        <rFont val="宋体"/>
        <family val="3"/>
        <charset val="134"/>
      </rPr>
      <t>云南</t>
    </r>
  </si>
  <si>
    <r>
      <rPr>
        <sz val="12"/>
        <rFont val="宋体"/>
        <family val="3"/>
        <charset val="134"/>
      </rPr>
      <t>陕西</t>
    </r>
  </si>
  <si>
    <r>
      <rPr>
        <sz val="12"/>
        <rFont val="宋体"/>
        <family val="3"/>
        <charset val="134"/>
      </rPr>
      <t>甘肃</t>
    </r>
  </si>
  <si>
    <r>
      <rPr>
        <sz val="12"/>
        <rFont val="宋体"/>
        <family val="3"/>
        <charset val="134"/>
      </rPr>
      <t>青海</t>
    </r>
  </si>
  <si>
    <r>
      <rPr>
        <sz val="12"/>
        <rFont val="宋体"/>
        <family val="3"/>
        <charset val="134"/>
      </rPr>
      <t>宁夏</t>
    </r>
  </si>
  <si>
    <r>
      <rPr>
        <sz val="12"/>
        <rFont val="宋体"/>
        <family val="3"/>
        <charset val="134"/>
      </rPr>
      <t>新疆</t>
    </r>
  </si>
  <si>
    <r>
      <rPr>
        <sz val="12"/>
        <rFont val="宋体"/>
        <family val="3"/>
        <charset val="134"/>
      </rPr>
      <t>深圳</t>
    </r>
  </si>
  <si>
    <r>
      <rPr>
        <sz val="12"/>
        <rFont val="宋体"/>
        <family val="3"/>
        <charset val="134"/>
      </rPr>
      <t>单位：万元</t>
    </r>
    <phoneticPr fontId="2" type="noConversion"/>
  </si>
  <si>
    <r>
      <rPr>
        <sz val="12"/>
        <rFont val="宋体"/>
        <family val="3"/>
        <charset val="134"/>
      </rPr>
      <t>广东</t>
    </r>
    <phoneticPr fontId="2" type="noConversion"/>
  </si>
  <si>
    <t>北京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</si>
  <si>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</si>
  <si>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</si>
  <si>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</si>
  <si>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宁波</t>
    <phoneticPr fontId="2" type="noConversion"/>
  </si>
  <si>
    <t>厦门</t>
    <phoneticPr fontId="2" type="noConversion"/>
  </si>
  <si>
    <t>青岛</t>
    <phoneticPr fontId="2" type="noConversion"/>
  </si>
  <si>
    <t>西藏</t>
    <phoneticPr fontId="2" type="noConversion"/>
  </si>
  <si>
    <t>普惠金融发展
专项资金</t>
    <phoneticPr fontId="2" type="noConversion"/>
  </si>
  <si>
    <t>本次实际拨付资金</t>
    <phoneticPr fontId="2" type="noConversion"/>
  </si>
  <si>
    <t>本次审核拨付资金</t>
    <phoneticPr fontId="2" type="noConversion"/>
  </si>
  <si>
    <t>合计</t>
    <phoneticPr fontId="2" type="noConversion"/>
  </si>
  <si>
    <r>
      <t>PPP</t>
    </r>
    <r>
      <rPr>
        <sz val="12"/>
        <rFont val="宋体"/>
        <family val="3"/>
        <charset val="134"/>
      </rPr>
      <t>项目以奖
代补资金</t>
    </r>
    <phoneticPr fontId="2" type="noConversion"/>
  </si>
  <si>
    <t>其他资金</t>
    <phoneticPr fontId="2" type="noConversion"/>
  </si>
  <si>
    <t>附件1：</t>
    <phoneticPr fontId="2" type="noConversion"/>
  </si>
  <si>
    <t>序号</t>
    <phoneticPr fontId="9" type="noConversion"/>
  </si>
  <si>
    <t>合计</t>
    <phoneticPr fontId="9" type="noConversion"/>
  </si>
  <si>
    <r>
      <t>2017</t>
    </r>
    <r>
      <rPr>
        <sz val="12"/>
        <rFont val="宋体"/>
        <family val="3"/>
        <charset val="134"/>
      </rPr>
      <t>年末结余资金和专员办审核扣回的以前年度资金</t>
    </r>
    <phoneticPr fontId="2" type="noConversion"/>
  </si>
  <si>
    <r>
      <t>2018</t>
    </r>
    <r>
      <rPr>
        <sz val="12"/>
        <rFont val="宋体"/>
        <family val="3"/>
        <charset val="134"/>
      </rPr>
      <t>年提前下达数</t>
    </r>
    <phoneticPr fontId="2" type="noConversion"/>
  </si>
  <si>
    <t>.</t>
    <phoneticPr fontId="9" type="noConversion"/>
  </si>
  <si>
    <r>
      <t>2018</t>
    </r>
    <r>
      <rPr>
        <sz val="20"/>
        <rFont val="宋体"/>
        <family val="3"/>
        <charset val="134"/>
      </rPr>
      <t>年普惠金融发展专项资金预算下达情况表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</si>
</sst>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0_ "/>
  </numFmts>
  <fonts count="13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5">
    <xf numFmtId="0" fontId="0" fillId="0" borderId="0" xfId="0" applyAlignment="1"/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76" fontId="0" fillId="0" borderId="0" xfId="0" applyNumberFormat="1" applyFill="1" applyAlignment="1"/>
    <xf numFmtId="0" fontId="8" fillId="0" borderId="0" xfId="0" applyFont="1" applyFill="1" applyAlignment="1">
      <alignment horizontal="center" vertical="center" wrapText="1"/>
    </xf>
    <xf numFmtId="10" fontId="0" fillId="0" borderId="0" xfId="0" applyNumberFormat="1" applyFill="1" applyAlignment="1"/>
    <xf numFmtId="176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top"/>
    </xf>
    <xf numFmtId="178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E27" sqref="E27"/>
    </sheetView>
  </sheetViews>
  <sheetFormatPr defaultColWidth="9" defaultRowHeight="14.25"/>
  <cols>
    <col min="1" max="1" width="9" style="2"/>
    <col min="2" max="2" width="14.25" style="2" customWidth="1"/>
    <col min="3" max="5" width="16.75" style="2" customWidth="1"/>
    <col min="6" max="6" width="13.375" style="2" customWidth="1"/>
    <col min="7" max="7" width="12.125" style="2" customWidth="1"/>
    <col min="8" max="8" width="20.75" style="2" customWidth="1"/>
    <col min="9" max="9" width="11.875" style="2" customWidth="1"/>
    <col min="10" max="16384" width="9" style="2"/>
  </cols>
  <sheetData>
    <row r="1" spans="1:10" ht="35.25" customHeight="1">
      <c r="B1" s="23" t="s">
        <v>44</v>
      </c>
      <c r="C1" s="9"/>
      <c r="D1" s="9"/>
    </row>
    <row r="2" spans="1:10" ht="33" customHeight="1">
      <c r="B2" s="29" t="s">
        <v>50</v>
      </c>
      <c r="C2" s="29"/>
      <c r="D2" s="29"/>
      <c r="E2" s="29"/>
      <c r="F2" s="29"/>
      <c r="G2" s="29"/>
      <c r="H2" s="29"/>
    </row>
    <row r="3" spans="1:10" ht="27" customHeight="1">
      <c r="B3" s="4"/>
      <c r="C3" s="4"/>
      <c r="D3" s="4"/>
      <c r="E3" s="4"/>
      <c r="F3" s="4"/>
      <c r="G3" s="4"/>
      <c r="H3" s="10" t="s">
        <v>28</v>
      </c>
    </row>
    <row r="4" spans="1:10" s="5" customFormat="1" ht="30.6" customHeight="1">
      <c r="A4" s="25" t="s">
        <v>45</v>
      </c>
      <c r="B4" s="30" t="s">
        <v>0</v>
      </c>
      <c r="C4" s="32" t="s">
        <v>40</v>
      </c>
      <c r="D4" s="33"/>
      <c r="E4" s="34"/>
      <c r="F4" s="27" t="s">
        <v>47</v>
      </c>
      <c r="G4" s="27" t="s">
        <v>48</v>
      </c>
      <c r="H4" s="31" t="s">
        <v>39</v>
      </c>
    </row>
    <row r="5" spans="1:10" s="5" customFormat="1" ht="79.150000000000006" customHeight="1">
      <c r="A5" s="26"/>
      <c r="B5" s="30"/>
      <c r="C5" s="3" t="s">
        <v>41</v>
      </c>
      <c r="D5" s="11" t="s">
        <v>42</v>
      </c>
      <c r="E5" s="12" t="s">
        <v>43</v>
      </c>
      <c r="F5" s="28"/>
      <c r="G5" s="28"/>
      <c r="H5" s="28" t="s">
        <v>38</v>
      </c>
    </row>
    <row r="6" spans="1:10" s="5" customFormat="1" ht="19.899999999999999" customHeight="1">
      <c r="A6" s="7">
        <v>1</v>
      </c>
      <c r="B6" s="1" t="s">
        <v>30</v>
      </c>
      <c r="C6" s="13">
        <f>D6+E6</f>
        <v>556</v>
      </c>
      <c r="D6" s="20">
        <v>500</v>
      </c>
      <c r="E6" s="14">
        <v>56</v>
      </c>
      <c r="F6" s="13">
        <v>155</v>
      </c>
      <c r="G6" s="13">
        <v>946</v>
      </c>
      <c r="H6" s="15">
        <f>C6-F6-G6</f>
        <v>-545</v>
      </c>
    </row>
    <row r="7" spans="1:10" s="5" customFormat="1" ht="19.899999999999999" customHeight="1">
      <c r="A7" s="7">
        <v>2</v>
      </c>
      <c r="B7" s="8" t="s">
        <v>1</v>
      </c>
      <c r="C7" s="13">
        <f t="shared" ref="C7:C41" si="0">D7+E7</f>
        <v>757</v>
      </c>
      <c r="D7" s="20">
        <v>0</v>
      </c>
      <c r="E7" s="14">
        <v>757</v>
      </c>
      <c r="F7" s="13">
        <v>0</v>
      </c>
      <c r="G7" s="13">
        <v>1685</v>
      </c>
      <c r="H7" s="15">
        <f t="shared" ref="H7:H41" si="1">C7-F7-G7</f>
        <v>-928</v>
      </c>
    </row>
    <row r="8" spans="1:10" s="5" customFormat="1" ht="19.899999999999999" customHeight="1">
      <c r="A8" s="7">
        <v>3</v>
      </c>
      <c r="B8" s="8" t="s">
        <v>2</v>
      </c>
      <c r="C8" s="13">
        <f t="shared" si="0"/>
        <v>40544.949999999997</v>
      </c>
      <c r="D8" s="20">
        <f>13800+1600</f>
        <v>15400</v>
      </c>
      <c r="E8" s="14">
        <v>25144.95</v>
      </c>
      <c r="F8" s="13">
        <v>13284.01</v>
      </c>
      <c r="G8" s="13">
        <v>21917</v>
      </c>
      <c r="H8" s="15">
        <f t="shared" si="1"/>
        <v>5343.9399999999951</v>
      </c>
    </row>
    <row r="9" spans="1:10" s="5" customFormat="1" ht="19.899999999999999" customHeight="1">
      <c r="A9" s="7">
        <v>4</v>
      </c>
      <c r="B9" s="8" t="s">
        <v>3</v>
      </c>
      <c r="C9" s="13">
        <f t="shared" si="0"/>
        <v>11068.76</v>
      </c>
      <c r="D9" s="20">
        <v>3200</v>
      </c>
      <c r="E9" s="14">
        <v>7868.76</v>
      </c>
      <c r="F9" s="13">
        <v>3581.5</v>
      </c>
      <c r="G9" s="13">
        <v>12912</v>
      </c>
      <c r="H9" s="15">
        <f t="shared" si="1"/>
        <v>-5424.74</v>
      </c>
    </row>
    <row r="10" spans="1:10" s="5" customFormat="1" ht="19.899999999999999" customHeight="1">
      <c r="A10" s="7">
        <v>5</v>
      </c>
      <c r="B10" s="8" t="s">
        <v>4</v>
      </c>
      <c r="C10" s="13">
        <f t="shared" si="0"/>
        <v>38200.03</v>
      </c>
      <c r="D10" s="20">
        <v>8800</v>
      </c>
      <c r="E10" s="14">
        <v>29400.03</v>
      </c>
      <c r="F10" s="13">
        <v>32008.14</v>
      </c>
      <c r="G10" s="13">
        <v>42351</v>
      </c>
      <c r="H10" s="15">
        <f t="shared" si="1"/>
        <v>-36159.11</v>
      </c>
    </row>
    <row r="11" spans="1:10" s="5" customFormat="1" ht="19.899999999999999" customHeight="1">
      <c r="A11" s="7">
        <v>6</v>
      </c>
      <c r="B11" s="8" t="s">
        <v>5</v>
      </c>
      <c r="C11" s="13">
        <f t="shared" si="0"/>
        <v>17260.5</v>
      </c>
      <c r="D11" s="20">
        <v>2760</v>
      </c>
      <c r="E11" s="14">
        <v>14500.5</v>
      </c>
      <c r="F11" s="13">
        <v>-5355</v>
      </c>
      <c r="G11" s="13">
        <v>18573</v>
      </c>
      <c r="H11" s="15">
        <f t="shared" si="1"/>
        <v>4042.5</v>
      </c>
      <c r="I11" s="21" t="s">
        <v>49</v>
      </c>
    </row>
    <row r="12" spans="1:10" s="5" customFormat="1" ht="19.899999999999999" customHeight="1">
      <c r="A12" s="7">
        <v>7</v>
      </c>
      <c r="B12" s="8" t="s">
        <v>6</v>
      </c>
      <c r="C12" s="13">
        <f t="shared" si="0"/>
        <v>0</v>
      </c>
      <c r="D12" s="20">
        <v>0</v>
      </c>
      <c r="E12" s="14">
        <v>0</v>
      </c>
      <c r="F12" s="13">
        <v>0</v>
      </c>
      <c r="G12" s="13">
        <v>270</v>
      </c>
      <c r="H12" s="15">
        <f t="shared" si="1"/>
        <v>-270</v>
      </c>
    </row>
    <row r="13" spans="1:10" s="5" customFormat="1" ht="19.899999999999999" customHeight="1">
      <c r="A13" s="7">
        <v>8</v>
      </c>
      <c r="B13" s="8" t="s">
        <v>7</v>
      </c>
      <c r="C13" s="13">
        <f t="shared" si="0"/>
        <v>28226.85</v>
      </c>
      <c r="D13" s="20">
        <f>8800-800</f>
        <v>8000</v>
      </c>
      <c r="E13" s="14">
        <v>20226.849999999999</v>
      </c>
      <c r="F13" s="13">
        <v>10866</v>
      </c>
      <c r="G13" s="13">
        <v>22324</v>
      </c>
      <c r="H13" s="15">
        <f t="shared" si="1"/>
        <v>-4963.1500000000015</v>
      </c>
    </row>
    <row r="14" spans="1:10" s="5" customFormat="1" ht="19.899999999999999" customHeight="1">
      <c r="A14" s="7">
        <v>9</v>
      </c>
      <c r="B14" s="8" t="s">
        <v>8</v>
      </c>
      <c r="C14" s="13">
        <f t="shared" si="0"/>
        <v>17437.86</v>
      </c>
      <c r="D14" s="20">
        <f>2600-800</f>
        <v>1800</v>
      </c>
      <c r="E14" s="14">
        <v>15637.86</v>
      </c>
      <c r="F14" s="13">
        <v>-2422.88</v>
      </c>
      <c r="G14" s="13">
        <v>22303</v>
      </c>
      <c r="H14" s="15">
        <f t="shared" si="1"/>
        <v>-2442.2599999999984</v>
      </c>
    </row>
    <row r="15" spans="1:10" s="5" customFormat="1" ht="19.899999999999999" customHeight="1">
      <c r="A15" s="7">
        <v>10</v>
      </c>
      <c r="B15" s="1" t="s">
        <v>31</v>
      </c>
      <c r="C15" s="13">
        <f t="shared" si="0"/>
        <v>1224.75</v>
      </c>
      <c r="D15" s="20">
        <v>300</v>
      </c>
      <c r="E15" s="14">
        <v>924.75</v>
      </c>
      <c r="F15" s="13">
        <v>0</v>
      </c>
      <c r="G15" s="13">
        <v>831</v>
      </c>
      <c r="H15" s="15">
        <f t="shared" si="1"/>
        <v>393.75</v>
      </c>
      <c r="J15" s="24"/>
    </row>
    <row r="16" spans="1:10" s="5" customFormat="1" ht="19.899999999999999" customHeight="1">
      <c r="A16" s="7">
        <v>11</v>
      </c>
      <c r="B16" s="1" t="s">
        <v>32</v>
      </c>
      <c r="C16" s="13">
        <f t="shared" si="0"/>
        <v>8272.99</v>
      </c>
      <c r="D16" s="20">
        <f>1900-300</f>
        <v>1600</v>
      </c>
      <c r="E16" s="14">
        <v>6672.99</v>
      </c>
      <c r="F16" s="13">
        <v>-1005.98</v>
      </c>
      <c r="G16" s="13">
        <v>8468</v>
      </c>
      <c r="H16" s="15">
        <f t="shared" si="1"/>
        <v>810.96999999999935</v>
      </c>
    </row>
    <row r="17" spans="1:8" s="5" customFormat="1" ht="19.899999999999999" customHeight="1">
      <c r="A17" s="7">
        <v>12</v>
      </c>
      <c r="B17" s="1" t="s">
        <v>33</v>
      </c>
      <c r="C17" s="13">
        <f>D17+E17</f>
        <v>7262.52</v>
      </c>
      <c r="D17" s="20">
        <v>5500</v>
      </c>
      <c r="E17" s="14">
        <v>1762.52</v>
      </c>
      <c r="F17" s="13">
        <v>0</v>
      </c>
      <c r="G17" s="13">
        <v>11701</v>
      </c>
      <c r="H17" s="15">
        <f>C17-F17-G17</f>
        <v>-4438.4799999999996</v>
      </c>
    </row>
    <row r="18" spans="1:8" s="5" customFormat="1" ht="19.899999999999999" customHeight="1">
      <c r="A18" s="7">
        <v>13</v>
      </c>
      <c r="B18" s="1" t="s">
        <v>34</v>
      </c>
      <c r="C18" s="13">
        <f t="shared" si="0"/>
        <v>17382</v>
      </c>
      <c r="D18" s="20">
        <v>17382</v>
      </c>
      <c r="E18" s="14">
        <v>0</v>
      </c>
      <c r="F18" s="13">
        <v>0</v>
      </c>
      <c r="G18" s="13">
        <v>4658</v>
      </c>
      <c r="H18" s="15">
        <f t="shared" si="1"/>
        <v>12724</v>
      </c>
    </row>
    <row r="19" spans="1:8" s="5" customFormat="1" ht="19.899999999999999" customHeight="1">
      <c r="A19" s="7">
        <v>14</v>
      </c>
      <c r="B19" s="8" t="s">
        <v>9</v>
      </c>
      <c r="C19" s="13">
        <f t="shared" si="0"/>
        <v>68311.850000000006</v>
      </c>
      <c r="D19" s="20">
        <v>15000</v>
      </c>
      <c r="E19" s="14">
        <v>53311.85</v>
      </c>
      <c r="F19" s="13">
        <v>900.95999999999913</v>
      </c>
      <c r="G19" s="13">
        <v>54035</v>
      </c>
      <c r="H19" s="15">
        <f t="shared" si="1"/>
        <v>13375.890000000014</v>
      </c>
    </row>
    <row r="20" spans="1:8" s="5" customFormat="1" ht="19.899999999999999" customHeight="1">
      <c r="A20" s="7">
        <v>15</v>
      </c>
      <c r="B20" s="8" t="s">
        <v>10</v>
      </c>
      <c r="C20" s="13">
        <f t="shared" si="0"/>
        <v>36925.85</v>
      </c>
      <c r="D20" s="20">
        <f>17730-800</f>
        <v>16930</v>
      </c>
      <c r="E20" s="14">
        <v>19995.849999999999</v>
      </c>
      <c r="F20" s="13">
        <v>0</v>
      </c>
      <c r="G20" s="13">
        <v>20294</v>
      </c>
      <c r="H20" s="15">
        <f t="shared" si="1"/>
        <v>16631.849999999999</v>
      </c>
    </row>
    <row r="21" spans="1:8" s="5" customFormat="1" ht="19.899999999999999" customHeight="1">
      <c r="A21" s="7">
        <v>16</v>
      </c>
      <c r="B21" s="1" t="s">
        <v>35</v>
      </c>
      <c r="C21" s="13">
        <f t="shared" si="0"/>
        <v>0</v>
      </c>
      <c r="D21" s="20">
        <v>0</v>
      </c>
      <c r="E21" s="14">
        <v>0</v>
      </c>
      <c r="F21" s="13">
        <v>0</v>
      </c>
      <c r="G21" s="13">
        <v>0</v>
      </c>
      <c r="H21" s="15">
        <f t="shared" si="1"/>
        <v>0</v>
      </c>
    </row>
    <row r="22" spans="1:8" s="5" customFormat="1" ht="19.899999999999999" customHeight="1">
      <c r="A22" s="7">
        <v>17</v>
      </c>
      <c r="B22" s="8" t="s">
        <v>11</v>
      </c>
      <c r="C22" s="13">
        <f t="shared" si="0"/>
        <v>79191.16</v>
      </c>
      <c r="D22" s="20">
        <v>6800</v>
      </c>
      <c r="E22" s="14">
        <v>72391.16</v>
      </c>
      <c r="F22" s="13">
        <v>7799.66</v>
      </c>
      <c r="G22" s="13">
        <v>56701</v>
      </c>
      <c r="H22" s="15">
        <f t="shared" si="1"/>
        <v>14690.5</v>
      </c>
    </row>
    <row r="23" spans="1:8" s="5" customFormat="1" ht="19.899999999999999" customHeight="1">
      <c r="A23" s="7">
        <v>18</v>
      </c>
      <c r="B23" s="8" t="s">
        <v>12</v>
      </c>
      <c r="C23" s="13">
        <f t="shared" si="0"/>
        <v>45795.89</v>
      </c>
      <c r="D23" s="20">
        <v>11000</v>
      </c>
      <c r="E23" s="14">
        <v>34795.89</v>
      </c>
      <c r="F23" s="13">
        <v>-12969.16</v>
      </c>
      <c r="G23" s="13">
        <v>41851</v>
      </c>
      <c r="H23" s="15">
        <f t="shared" si="1"/>
        <v>16914.050000000003</v>
      </c>
    </row>
    <row r="24" spans="1:8" s="5" customFormat="1" ht="19.899999999999999" customHeight="1">
      <c r="A24" s="7">
        <v>19</v>
      </c>
      <c r="B24" s="1" t="s">
        <v>36</v>
      </c>
      <c r="C24" s="13">
        <f t="shared" si="0"/>
        <v>3326.75</v>
      </c>
      <c r="D24" s="20">
        <v>3000</v>
      </c>
      <c r="E24" s="14">
        <v>326.75</v>
      </c>
      <c r="F24" s="13">
        <v>0</v>
      </c>
      <c r="G24" s="13">
        <v>95</v>
      </c>
      <c r="H24" s="15">
        <f t="shared" si="1"/>
        <v>3231.75</v>
      </c>
    </row>
    <row r="25" spans="1:8" s="5" customFormat="1" ht="19.899999999999999" customHeight="1">
      <c r="A25" s="7">
        <v>20</v>
      </c>
      <c r="B25" s="8" t="s">
        <v>13</v>
      </c>
      <c r="C25" s="13">
        <f t="shared" si="0"/>
        <v>89852.14</v>
      </c>
      <c r="D25" s="20">
        <v>14200</v>
      </c>
      <c r="E25" s="14">
        <v>75652.14</v>
      </c>
      <c r="F25" s="13">
        <v>16352.06</v>
      </c>
      <c r="G25" s="13">
        <v>115817</v>
      </c>
      <c r="H25" s="15">
        <f t="shared" si="1"/>
        <v>-42316.92</v>
      </c>
    </row>
    <row r="26" spans="1:8" s="5" customFormat="1" ht="19.899999999999999" customHeight="1">
      <c r="A26" s="7">
        <v>21</v>
      </c>
      <c r="B26" s="8" t="s">
        <v>14</v>
      </c>
      <c r="C26" s="13">
        <f t="shared" si="0"/>
        <v>83348.800000000003</v>
      </c>
      <c r="D26" s="20">
        <f>14000+10200-800</f>
        <v>23400</v>
      </c>
      <c r="E26" s="14">
        <v>59948.800000000003</v>
      </c>
      <c r="F26" s="13">
        <v>41462.799999999996</v>
      </c>
      <c r="G26" s="13">
        <v>52486</v>
      </c>
      <c r="H26" s="15">
        <f t="shared" si="1"/>
        <v>-10599.999999999993</v>
      </c>
    </row>
    <row r="27" spans="1:8" s="5" customFormat="1" ht="19.899999999999999" customHeight="1">
      <c r="A27" s="7">
        <v>22</v>
      </c>
      <c r="B27" s="8" t="s">
        <v>15</v>
      </c>
      <c r="C27" s="13">
        <f t="shared" si="0"/>
        <v>80072</v>
      </c>
      <c r="D27" s="20">
        <f>7026-800</f>
        <v>6226</v>
      </c>
      <c r="E27" s="14">
        <f>79172.18-5326.18</f>
        <v>73846</v>
      </c>
      <c r="F27" s="13">
        <v>3086.6499999999983</v>
      </c>
      <c r="G27" s="13">
        <v>44294</v>
      </c>
      <c r="H27" s="15">
        <f t="shared" si="1"/>
        <v>32691.350000000006</v>
      </c>
    </row>
    <row r="28" spans="1:8" s="5" customFormat="1" ht="19.899999999999999" customHeight="1">
      <c r="A28" s="7">
        <v>23</v>
      </c>
      <c r="B28" s="8" t="s">
        <v>29</v>
      </c>
      <c r="C28" s="13">
        <f t="shared" si="0"/>
        <v>4736</v>
      </c>
      <c r="D28" s="20">
        <v>3800</v>
      </c>
      <c r="E28" s="14">
        <v>936</v>
      </c>
      <c r="F28" s="13">
        <v>0</v>
      </c>
      <c r="G28" s="13">
        <v>3074</v>
      </c>
      <c r="H28" s="15">
        <f t="shared" si="1"/>
        <v>1662</v>
      </c>
    </row>
    <row r="29" spans="1:8" s="5" customFormat="1" ht="19.899999999999999" customHeight="1">
      <c r="A29" s="7">
        <v>24</v>
      </c>
      <c r="B29" s="8" t="s">
        <v>27</v>
      </c>
      <c r="C29" s="13">
        <f t="shared" si="0"/>
        <v>0</v>
      </c>
      <c r="D29" s="20">
        <v>0</v>
      </c>
      <c r="E29" s="14">
        <v>0</v>
      </c>
      <c r="F29" s="13">
        <v>113.52</v>
      </c>
      <c r="G29" s="13">
        <v>120</v>
      </c>
      <c r="H29" s="15">
        <f t="shared" si="1"/>
        <v>-233.51999999999998</v>
      </c>
    </row>
    <row r="30" spans="1:8" s="5" customFormat="1" ht="19.899999999999999" customHeight="1">
      <c r="A30" s="7">
        <v>25</v>
      </c>
      <c r="B30" s="8" t="s">
        <v>16</v>
      </c>
      <c r="C30" s="13">
        <f t="shared" si="0"/>
        <v>26987</v>
      </c>
      <c r="D30" s="20">
        <v>8700</v>
      </c>
      <c r="E30" s="14">
        <v>18287</v>
      </c>
      <c r="F30" s="13">
        <v>568.1</v>
      </c>
      <c r="G30" s="13">
        <v>19742</v>
      </c>
      <c r="H30" s="15">
        <f t="shared" si="1"/>
        <v>6676.9000000000015</v>
      </c>
    </row>
    <row r="31" spans="1:8" s="5" customFormat="1" ht="19.899999999999999" customHeight="1">
      <c r="A31" s="7">
        <v>26</v>
      </c>
      <c r="B31" s="8" t="s">
        <v>17</v>
      </c>
      <c r="C31" s="13">
        <f t="shared" si="0"/>
        <v>5179.2199999999993</v>
      </c>
      <c r="D31" s="20">
        <v>3000</v>
      </c>
      <c r="E31" s="14">
        <v>2179.2199999999998</v>
      </c>
      <c r="F31" s="13">
        <v>368.25</v>
      </c>
      <c r="G31" s="13">
        <v>8193</v>
      </c>
      <c r="H31" s="15">
        <f t="shared" si="1"/>
        <v>-3382.0300000000007</v>
      </c>
    </row>
    <row r="32" spans="1:8" s="5" customFormat="1" ht="19.899999999999999" customHeight="1">
      <c r="A32" s="7">
        <v>27</v>
      </c>
      <c r="B32" s="8" t="s">
        <v>18</v>
      </c>
      <c r="C32" s="13">
        <f t="shared" si="0"/>
        <v>49649.229999999996</v>
      </c>
      <c r="D32" s="20">
        <v>17936.23</v>
      </c>
      <c r="E32" s="14">
        <v>31713</v>
      </c>
      <c r="F32" s="13">
        <v>13313.31</v>
      </c>
      <c r="G32" s="13">
        <v>46137</v>
      </c>
      <c r="H32" s="15">
        <f t="shared" si="1"/>
        <v>-9801.0800000000017</v>
      </c>
    </row>
    <row r="33" spans="1:8" s="5" customFormat="1" ht="19.899999999999999" customHeight="1">
      <c r="A33" s="7">
        <v>28</v>
      </c>
      <c r="B33" s="8" t="s">
        <v>19</v>
      </c>
      <c r="C33" s="13">
        <f t="shared" si="0"/>
        <v>24828</v>
      </c>
      <c r="D33" s="20">
        <v>0</v>
      </c>
      <c r="E33" s="14">
        <v>24828</v>
      </c>
      <c r="F33" s="13">
        <v>25971.48</v>
      </c>
      <c r="G33" s="13">
        <v>36310</v>
      </c>
      <c r="H33" s="15">
        <f t="shared" si="1"/>
        <v>-37453.479999999996</v>
      </c>
    </row>
    <row r="34" spans="1:8" s="5" customFormat="1" ht="19.899999999999999" customHeight="1">
      <c r="A34" s="7">
        <v>29</v>
      </c>
      <c r="B34" s="8" t="s">
        <v>20</v>
      </c>
      <c r="C34" s="13">
        <f t="shared" si="0"/>
        <v>64570.83</v>
      </c>
      <c r="D34" s="20">
        <f>10080-500</f>
        <v>9580</v>
      </c>
      <c r="E34" s="14">
        <v>54990.83</v>
      </c>
      <c r="F34" s="13">
        <v>4752.41</v>
      </c>
      <c r="G34" s="13">
        <v>53863</v>
      </c>
      <c r="H34" s="15">
        <f t="shared" si="1"/>
        <v>5955.4199999999983</v>
      </c>
    </row>
    <row r="35" spans="1:8" s="5" customFormat="1" ht="19.899999999999999" customHeight="1">
      <c r="A35" s="7">
        <v>30</v>
      </c>
      <c r="B35" s="8" t="s">
        <v>21</v>
      </c>
      <c r="C35" s="13">
        <f t="shared" si="0"/>
        <v>163873.04999999999</v>
      </c>
      <c r="D35" s="20">
        <v>6300</v>
      </c>
      <c r="E35" s="14">
        <v>157573.04999999999</v>
      </c>
      <c r="F35" s="13">
        <v>27398.58</v>
      </c>
      <c r="G35" s="13">
        <v>135304</v>
      </c>
      <c r="H35" s="15">
        <f t="shared" si="1"/>
        <v>1170.4699999999721</v>
      </c>
    </row>
    <row r="36" spans="1:8" s="5" customFormat="1" ht="19.899999999999999" customHeight="1">
      <c r="A36" s="7">
        <v>31</v>
      </c>
      <c r="B36" s="1" t="s">
        <v>37</v>
      </c>
      <c r="C36" s="13">
        <f t="shared" si="0"/>
        <v>2592.2399999999998</v>
      </c>
      <c r="D36" s="20">
        <v>0</v>
      </c>
      <c r="E36" s="14">
        <v>2592.2399999999998</v>
      </c>
      <c r="F36" s="13">
        <v>1148.27</v>
      </c>
      <c r="G36" s="13">
        <v>2051</v>
      </c>
      <c r="H36" s="15">
        <f t="shared" si="1"/>
        <v>-607.0300000000002</v>
      </c>
    </row>
    <row r="37" spans="1:8" s="5" customFormat="1" ht="19.899999999999999" customHeight="1">
      <c r="A37" s="7">
        <v>32</v>
      </c>
      <c r="B37" s="8" t="s">
        <v>22</v>
      </c>
      <c r="C37" s="13">
        <f t="shared" si="0"/>
        <v>72383.81</v>
      </c>
      <c r="D37" s="20">
        <v>9300</v>
      </c>
      <c r="E37" s="14">
        <v>63083.81</v>
      </c>
      <c r="F37" s="13">
        <v>23449.760000000002</v>
      </c>
      <c r="G37" s="13">
        <v>74478</v>
      </c>
      <c r="H37" s="15">
        <f t="shared" si="1"/>
        <v>-25543.950000000004</v>
      </c>
    </row>
    <row r="38" spans="1:8" s="5" customFormat="1" ht="19.899999999999999" customHeight="1">
      <c r="A38" s="7">
        <v>33</v>
      </c>
      <c r="B38" s="8" t="s">
        <v>23</v>
      </c>
      <c r="C38" s="13">
        <f t="shared" si="0"/>
        <v>40797.869999999995</v>
      </c>
      <c r="D38" s="20">
        <v>2100</v>
      </c>
      <c r="E38" s="14">
        <v>38697.869999999995</v>
      </c>
      <c r="F38" s="13">
        <v>5267.3600000000006</v>
      </c>
      <c r="G38" s="13">
        <v>49843</v>
      </c>
      <c r="H38" s="15">
        <f t="shared" si="1"/>
        <v>-14312.490000000005</v>
      </c>
    </row>
    <row r="39" spans="1:8" s="5" customFormat="1" ht="19.899999999999999" customHeight="1">
      <c r="A39" s="7">
        <v>34</v>
      </c>
      <c r="B39" s="8" t="s">
        <v>24</v>
      </c>
      <c r="C39" s="13">
        <f t="shared" si="0"/>
        <v>7631.75</v>
      </c>
      <c r="D39" s="20">
        <v>2800</v>
      </c>
      <c r="E39" s="14">
        <v>4831.75</v>
      </c>
      <c r="F39" s="13">
        <v>-352.74</v>
      </c>
      <c r="G39" s="13">
        <v>4213</v>
      </c>
      <c r="H39" s="15">
        <f t="shared" si="1"/>
        <v>3771.49</v>
      </c>
    </row>
    <row r="40" spans="1:8" s="5" customFormat="1" ht="19.899999999999999" customHeight="1">
      <c r="A40" s="7">
        <v>35</v>
      </c>
      <c r="B40" s="8" t="s">
        <v>25</v>
      </c>
      <c r="C40" s="13">
        <f t="shared" si="0"/>
        <v>21588.69</v>
      </c>
      <c r="D40" s="20">
        <v>1100</v>
      </c>
      <c r="E40" s="14">
        <v>20488.689999999999</v>
      </c>
      <c r="F40" s="13">
        <v>2263.2799999999997</v>
      </c>
      <c r="G40" s="13">
        <v>30936</v>
      </c>
      <c r="H40" s="15">
        <f t="shared" si="1"/>
        <v>-11610.59</v>
      </c>
    </row>
    <row r="41" spans="1:8" s="5" customFormat="1" ht="19.899999999999999" customHeight="1">
      <c r="A41" s="7">
        <v>36</v>
      </c>
      <c r="B41" s="8" t="s">
        <v>26</v>
      </c>
      <c r="C41" s="13">
        <f t="shared" si="0"/>
        <v>46807.308999999994</v>
      </c>
      <c r="D41" s="20">
        <v>4500</v>
      </c>
      <c r="E41" s="14">
        <v>42307.308999999994</v>
      </c>
      <c r="F41" s="13">
        <v>3490.188000000001</v>
      </c>
      <c r="G41" s="13">
        <v>35177</v>
      </c>
      <c r="H41" s="15">
        <f t="shared" si="1"/>
        <v>8140.1209999999919</v>
      </c>
    </row>
    <row r="42" spans="1:8" s="6" customFormat="1" ht="27.75" customHeight="1">
      <c r="B42" s="22" t="s">
        <v>46</v>
      </c>
      <c r="C42" s="15">
        <f t="shared" ref="C42:H42" si="2">SUM(C6:C41)</f>
        <v>1206643.6489999997</v>
      </c>
      <c r="D42" s="15">
        <f t="shared" si="2"/>
        <v>230914.23</v>
      </c>
      <c r="E42" s="15">
        <f t="shared" si="2"/>
        <v>975729.41899999999</v>
      </c>
      <c r="F42" s="15">
        <f t="shared" si="2"/>
        <v>215495.52799999999</v>
      </c>
      <c r="G42" s="15">
        <f t="shared" si="2"/>
        <v>1053953</v>
      </c>
      <c r="H42" s="15">
        <f t="shared" si="2"/>
        <v>-62804.879000000023</v>
      </c>
    </row>
    <row r="43" spans="1:8">
      <c r="E43" s="17"/>
      <c r="G43" s="17"/>
    </row>
    <row r="44" spans="1:8">
      <c r="C44" s="16"/>
      <c r="E44" s="17"/>
    </row>
    <row r="45" spans="1:8">
      <c r="H45" s="17"/>
    </row>
    <row r="46" spans="1:8" ht="24.6" customHeight="1">
      <c r="C46" s="16"/>
      <c r="H46" s="17"/>
    </row>
    <row r="47" spans="1:8" ht="55.15" customHeight="1">
      <c r="C47" s="18"/>
      <c r="D47" s="18"/>
      <c r="E47" s="18"/>
    </row>
    <row r="48" spans="1:8" ht="21" customHeight="1">
      <c r="H48" s="17"/>
    </row>
    <row r="49" spans="3:5" ht="19.899999999999999" customHeight="1">
      <c r="C49" s="19"/>
      <c r="D49" s="19"/>
      <c r="E49" s="19"/>
    </row>
  </sheetData>
  <mergeCells count="7">
    <mergeCell ref="A4:A5"/>
    <mergeCell ref="F4:F5"/>
    <mergeCell ref="G4:G5"/>
    <mergeCell ref="B2:H2"/>
    <mergeCell ref="B4:B5"/>
    <mergeCell ref="H4:H5"/>
    <mergeCell ref="C4:E4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发文附表一</vt:lpstr>
      <vt:lpstr>发文附表一!Print_Area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jayjay</dc:creator>
  <cp:lastModifiedBy>郑智新</cp:lastModifiedBy>
  <cp:lastPrinted>2018-08-23T06:21:47Z</cp:lastPrinted>
  <dcterms:created xsi:type="dcterms:W3CDTF">2013-10-10T13:59:09Z</dcterms:created>
  <dcterms:modified xsi:type="dcterms:W3CDTF">2018-09-27T07:07:26Z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2052-9.1.0.3914</vt:lpwstr>
  </property>
</Properties>
</file>